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n\Dropbox\Regenr8Pro Documents\Comp\"/>
    </mc:Choice>
  </mc:AlternateContent>
  <xr:revisionPtr revIDLastSave="0" documentId="8_{FAC9AA2B-4F04-457A-98B4-DF20B50D5A82}" xr6:coauthVersionLast="44" xr6:coauthVersionMax="44" xr10:uidLastSave="{00000000-0000-0000-0000-000000000000}"/>
  <bookViews>
    <workbookView xWindow="-108" yWindow="-108" windowWidth="23256" windowHeight="12576" xr2:uid="{E67B7DAB-20EE-4034-B5BD-45BEEB30AC45}"/>
  </bookViews>
  <sheets>
    <sheet name="Consultant Calculator" sheetId="3" r:id="rId1"/>
  </sheets>
  <definedNames>
    <definedName name="_xlnm.Print_Area" localSheetId="0">'Consultant Calculator'!$A$2:$O$17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3" l="1"/>
  <c r="D10" i="3"/>
  <c r="G5" i="3" l="1"/>
  <c r="G4" i="3"/>
  <c r="L5" i="3" l="1"/>
  <c r="M5" i="3" l="1"/>
  <c r="E10" i="3" l="1"/>
  <c r="E5" i="3" l="1"/>
  <c r="H5" i="3" s="1"/>
  <c r="E4" i="3"/>
  <c r="G10" i="3"/>
  <c r="H10" i="3" s="1"/>
  <c r="L10" i="3" s="1"/>
  <c r="M10" i="3" l="1"/>
  <c r="J10" i="3"/>
  <c r="H4" i="3" l="1"/>
  <c r="H6" i="3" s="1"/>
  <c r="J13" i="3" s="1"/>
  <c r="L4" i="3"/>
  <c r="L6" i="3" s="1"/>
  <c r="L13" i="3" s="1"/>
  <c r="E11" i="3"/>
  <c r="G11" i="3" l="1"/>
  <c r="H11" i="3" s="1"/>
  <c r="M4" i="3"/>
  <c r="M6" i="3" s="1"/>
  <c r="M13" i="3" l="1"/>
  <c r="M17" i="3" s="1"/>
  <c r="J11" i="3"/>
  <c r="J14" i="3" s="1"/>
  <c r="L11" i="3"/>
  <c r="L14" i="3" l="1"/>
  <c r="M11" i="3"/>
  <c r="M14" i="3" s="1"/>
  <c r="M18" i="3" s="1"/>
</calcChain>
</file>

<file path=xl/sharedStrings.xml><?xml version="1.0" encoding="utf-8"?>
<sst xmlns="http://schemas.openxmlformats.org/spreadsheetml/2006/main" count="31" uniqueCount="27">
  <si>
    <t>Retail</t>
  </si>
  <si>
    <t>Months</t>
  </si>
  <si>
    <t>Attrition</t>
  </si>
  <si>
    <t>Active</t>
  </si>
  <si>
    <t>Total</t>
  </si>
  <si>
    <t>Wholesale</t>
  </si>
  <si>
    <t>Optim8</t>
  </si>
  <si>
    <t>Doc Margin</t>
  </si>
  <si>
    <t>Analyze (10)</t>
  </si>
  <si>
    <t>Pro Packs</t>
  </si>
  <si>
    <t>RFP (10)</t>
  </si>
  <si>
    <t>Doctor</t>
  </si>
  <si>
    <t>Autoship</t>
  </si>
  <si>
    <t>Total/Mo</t>
  </si>
  <si>
    <t>Attach Rate</t>
  </si>
  <si>
    <t>Doc Comp</t>
  </si>
  <si>
    <t>3 mos</t>
  </si>
  <si>
    <t>12 mos</t>
  </si>
  <si>
    <t>Patients</t>
  </si>
  <si>
    <t>Doctor Comp</t>
  </si>
  <si>
    <t>Total CV</t>
  </si>
  <si>
    <t>CV</t>
  </si>
  <si>
    <t xml:space="preserve">Optim8 CV = </t>
  </si>
  <si>
    <t>Rep</t>
  </si>
  <si>
    <t>Packs</t>
  </si>
  <si>
    <t>Less</t>
  </si>
  <si>
    <t>Total Practices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</si>
</sst>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44" fontId="0" fillId="2" borderId="2" xfId="1" applyFont="1" applyFill="1" applyBorder="1"/>
    <xf numFmtId="44" fontId="0" fillId="2" borderId="2" xfId="0" applyNumberFormat="1" applyFill="1" applyBorder="1"/>
    <xf numFmtId="44" fontId="0" fillId="2" borderId="6" xfId="1" applyFont="1" applyFill="1" applyBorder="1"/>
    <xf numFmtId="44" fontId="2" fillId="0" borderId="0" xfId="0" applyNumberFormat="1" applyFont="1"/>
    <xf numFmtId="44" fontId="0" fillId="0" borderId="0" xfId="1" applyFont="1"/>
    <xf numFmtId="44" fontId="2" fillId="0" borderId="0" xfId="1" applyFont="1"/>
    <xf numFmtId="9" fontId="2" fillId="0" borderId="0" xfId="2" applyFont="1"/>
    <xf numFmtId="44" fontId="4" fillId="0" borderId="0" xfId="1" applyFont="1"/>
    <xf numFmtId="0" fontId="4" fillId="0" borderId="0" xfId="0" applyFont="1"/>
    <xf numFmtId="44" fontId="0" fillId="2" borderId="6" xfId="0" applyNumberFormat="1" applyFill="1" applyBorder="1"/>
    <xf numFmtId="1" fontId="0" fillId="2" borderId="4" xfId="1" applyNumberFormat="1" applyFont="1" applyFill="1" applyBorder="1"/>
    <xf numFmtId="1" fontId="0" fillId="2" borderId="5" xfId="1" applyNumberFormat="1" applyFont="1" applyFill="1" applyBorder="1"/>
    <xf numFmtId="44" fontId="0" fillId="2" borderId="5" xfId="0" applyNumberFormat="1" applyFill="1" applyBorder="1"/>
    <xf numFmtId="0" fontId="0" fillId="0" borderId="9" xfId="0" applyBorder="1"/>
    <xf numFmtId="0" fontId="2" fillId="0" borderId="9" xfId="0" applyFont="1" applyBorder="1"/>
    <xf numFmtId="44" fontId="0" fillId="2" borderId="1" xfId="0" applyNumberFormat="1" applyFill="1" applyBorder="1"/>
    <xf numFmtId="44" fontId="0" fillId="0" borderId="9" xfId="1" applyFont="1" applyBorder="1"/>
    <xf numFmtId="44" fontId="2" fillId="0" borderId="9" xfId="1" applyFont="1" applyBorder="1"/>
    <xf numFmtId="1" fontId="0" fillId="2" borderId="1" xfId="1" applyNumberFormat="1" applyFont="1" applyFill="1" applyBorder="1"/>
    <xf numFmtId="44" fontId="0" fillId="2" borderId="3" xfId="0" applyNumberFormat="1" applyFill="1" applyBorder="1"/>
    <xf numFmtId="0" fontId="0" fillId="2" borderId="1" xfId="0" applyFill="1" applyBorder="1"/>
    <xf numFmtId="1" fontId="0" fillId="2" borderId="2" xfId="0" applyNumberFormat="1" applyFill="1" applyBorder="1"/>
    <xf numFmtId="0" fontId="0" fillId="2" borderId="2" xfId="0" applyFill="1" applyBorder="1"/>
    <xf numFmtId="1" fontId="0" fillId="2" borderId="6" xfId="1" applyNumberFormat="1" applyFont="1" applyFill="1" applyBorder="1"/>
    <xf numFmtId="0" fontId="0" fillId="2" borderId="6" xfId="0" applyFill="1" applyBorder="1"/>
    <xf numFmtId="1" fontId="0" fillId="2" borderId="6" xfId="0" applyNumberFormat="1" applyFill="1" applyBorder="1"/>
    <xf numFmtId="44" fontId="2" fillId="3" borderId="3" xfId="1" applyFont="1" applyFill="1" applyBorder="1"/>
    <xf numFmtId="44" fontId="2" fillId="3" borderId="7" xfId="0" applyNumberFormat="1" applyFont="1" applyFill="1" applyBorder="1"/>
    <xf numFmtId="44" fontId="2" fillId="3" borderId="8" xfId="1" applyFont="1" applyFill="1" applyBorder="1"/>
    <xf numFmtId="0" fontId="5" fillId="0" borderId="9" xfId="0" applyFont="1" applyBorder="1"/>
    <xf numFmtId="0" fontId="3" fillId="0" borderId="0" xfId="0" applyFont="1" applyAlignment="1">
      <alignment horizontal="right"/>
    </xf>
    <xf numFmtId="1" fontId="0" fillId="0" borderId="0" xfId="1" applyNumberFormat="1" applyFont="1"/>
    <xf numFmtId="44" fontId="2" fillId="3" borderId="10" xfId="1" applyFont="1" applyFill="1" applyBorder="1"/>
    <xf numFmtId="44" fontId="2" fillId="3" borderId="11" xfId="1" applyFont="1" applyFill="1" applyBorder="1"/>
    <xf numFmtId="0" fontId="2" fillId="4" borderId="2" xfId="0" applyFont="1" applyFill="1" applyBorder="1"/>
    <xf numFmtId="0" fontId="2" fillId="4" borderId="6" xfId="0" applyFont="1" applyFill="1" applyBorder="1"/>
    <xf numFmtId="1" fontId="2" fillId="2" borderId="2" xfId="1" applyNumberFormat="1" applyFont="1" applyFill="1" applyBorder="1"/>
    <xf numFmtId="1" fontId="2" fillId="2" borderId="6" xfId="1" applyNumberFormat="1" applyFont="1" applyFill="1" applyBorder="1"/>
    <xf numFmtId="1" fontId="2" fillId="4" borderId="1" xfId="1" applyNumberFormat="1" applyFont="1" applyFill="1" applyBorder="1"/>
    <xf numFmtId="1" fontId="2" fillId="4" borderId="5" xfId="1" applyNumberFormat="1" applyFont="1" applyFill="1" applyBorder="1"/>
    <xf numFmtId="9" fontId="0" fillId="4" borderId="2" xfId="2" applyFont="1" applyFill="1" applyBorder="1"/>
    <xf numFmtId="9" fontId="0" fillId="4" borderId="6" xfId="2" applyFont="1" applyFill="1" applyBorder="1"/>
    <xf numFmtId="44" fontId="0" fillId="2" borderId="7" xfId="0" applyNumberFormat="1" applyFill="1" applyBorder="1"/>
    <xf numFmtId="1" fontId="0" fillId="3" borderId="12" xfId="1" applyNumberFormat="1" applyFont="1" applyFill="1" applyBorder="1"/>
    <xf numFmtId="1" fontId="0" fillId="3" borderId="1" xfId="1" applyNumberFormat="1" applyFont="1" applyFill="1" applyBorder="1"/>
    <xf numFmtId="1" fontId="0" fillId="3" borderId="5" xfId="1" applyNumberFormat="1" applyFont="1" applyFill="1" applyBorder="1"/>
    <xf numFmtId="9" fontId="4" fillId="0" borderId="0" xfId="1" applyNumberFormat="1" applyFont="1"/>
    <xf numFmtId="44" fontId="2" fillId="0" borderId="0" xfId="1" applyFont="1" applyAlignment="1">
      <alignment horizontal="center"/>
    </xf>
    <xf numFmtId="44" fontId="0" fillId="2" borderId="10" xfId="1" applyFont="1" applyFill="1" applyBorder="1"/>
    <xf numFmtId="44" fontId="0" fillId="2" borderId="14" xfId="1" applyFont="1" applyFill="1" applyBorder="1"/>
    <xf numFmtId="44" fontId="2" fillId="3" borderId="13" xfId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287548</xdr:colOff>
      <xdr:row>13</xdr:row>
      <xdr:rowOff>165352</xdr:rowOff>
    </xdr:from>
    <xdr:to>
      <xdr:col>4</xdr:col>
      <xdr:colOff>201283</xdr:colOff>
      <xdr:row>18</xdr:row>
      <xdr:rowOff>102798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E785B3-F4E9-417F-BA7B-8984C8D8E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416" y="2652635"/>
          <a:ext cx="2192546" cy="879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DE4C-8230-4D8B-A43C-18E61E53CF17}">
  <sheetPr>
    <pageSetUpPr fitToPage="1"/>
  </sheetPr>
  <dimension ref="A2:N18"/>
  <sheetViews>
    <sheetView showGridLines="0" tabSelected="1" zoomScale="106" zoomScaleNormal="106" workbookViewId="0">
      <pane xSplit="1" topLeftCell="B1" activePane="topRight" state="frozen"/>
      <selection pane="topRight" activeCell="G21" sqref="G21"/>
    </sheetView>
  </sheetViews>
  <sheetFormatPr defaultColWidth="16" defaultRowHeight="14.4" x14ac:dyDescent="0.3"/>
  <cols>
    <col min="2" max="2" width="12.44140625" customWidth="1"/>
    <col min="3" max="3" width="12.6640625" customWidth="1"/>
    <col min="4" max="4" width="8.109375" customWidth="1"/>
    <col min="5" max="5" width="12.6640625" customWidth="1"/>
    <col min="6" max="6" width="9.5546875" customWidth="1"/>
    <col min="7" max="7" width="7.33203125" customWidth="1"/>
    <col min="8" max="8" width="12.88671875" customWidth="1"/>
    <col min="9" max="9" width="10.44140625" style="7" customWidth="1"/>
    <col min="10" max="10" width="13.44140625" style="7" customWidth="1"/>
    <col min="11" max="11" width="9.77734375" style="7" customWidth="1"/>
    <col min="12" max="12" width="11.33203125" style="7" customWidth="1"/>
    <col min="13" max="13" width="13.44140625" style="7" customWidth="1"/>
  </cols>
  <sheetData>
    <row r="2" spans="1:14" ht="15" thickBot="1" x14ac:dyDescent="0.35">
      <c r="B2" s="32"/>
      <c r="C2" s="16"/>
      <c r="D2" s="17" t="s">
        <v>19</v>
      </c>
      <c r="E2" s="32"/>
      <c r="F2" s="32"/>
      <c r="G2" s="32"/>
      <c r="H2" s="16"/>
      <c r="L2" s="19"/>
      <c r="M2" s="20" t="s">
        <v>23</v>
      </c>
    </row>
    <row r="3" spans="1:14" ht="17.399999999999999" thickTop="1" thickBot="1" x14ac:dyDescent="0.5">
      <c r="A3" s="2" t="s">
        <v>9</v>
      </c>
      <c r="B3" s="33" t="s">
        <v>0</v>
      </c>
      <c r="C3" s="33" t="s">
        <v>5</v>
      </c>
      <c r="D3" s="33" t="s">
        <v>21</v>
      </c>
      <c r="E3" s="33" t="s">
        <v>7</v>
      </c>
      <c r="F3" s="2" t="s">
        <v>18</v>
      </c>
      <c r="G3" s="10" t="s">
        <v>24</v>
      </c>
      <c r="H3" s="2" t="s">
        <v>15</v>
      </c>
      <c r="L3" s="10" t="s">
        <v>20</v>
      </c>
      <c r="M3" s="49">
        <v>0.2</v>
      </c>
    </row>
    <row r="4" spans="1:14" x14ac:dyDescent="0.3">
      <c r="A4" s="1" t="s">
        <v>8</v>
      </c>
      <c r="B4" s="18">
        <v>1999.5</v>
      </c>
      <c r="C4" s="4">
        <v>1249.5</v>
      </c>
      <c r="D4" s="25">
        <v>400</v>
      </c>
      <c r="E4" s="4">
        <f>B4-C4</f>
        <v>750</v>
      </c>
      <c r="F4" s="37">
        <v>80</v>
      </c>
      <c r="G4" s="39">
        <f>F4/10</f>
        <v>8</v>
      </c>
      <c r="H4" s="22">
        <f>E4*G4</f>
        <v>6000</v>
      </c>
      <c r="L4" s="21">
        <f>D4*G4</f>
        <v>3200</v>
      </c>
      <c r="M4" s="51">
        <f>L4*0.2</f>
        <v>640</v>
      </c>
    </row>
    <row r="5" spans="1:14" ht="15" thickBot="1" x14ac:dyDescent="0.35">
      <c r="A5" s="1" t="s">
        <v>10</v>
      </c>
      <c r="B5" s="15">
        <v>1999.5</v>
      </c>
      <c r="C5" s="12">
        <v>1299.5</v>
      </c>
      <c r="D5" s="27">
        <v>1300</v>
      </c>
      <c r="E5" s="12">
        <f>B5-C5</f>
        <v>700</v>
      </c>
      <c r="F5" s="38">
        <v>40</v>
      </c>
      <c r="G5" s="40">
        <f>F5/10</f>
        <v>4</v>
      </c>
      <c r="H5" s="45">
        <f>E5*G5</f>
        <v>2800</v>
      </c>
      <c r="L5" s="13">
        <f>D5*G5</f>
        <v>5200</v>
      </c>
      <c r="M5" s="52">
        <f>L5*0.2</f>
        <v>1040</v>
      </c>
    </row>
    <row r="6" spans="1:14" ht="15" thickBot="1" x14ac:dyDescent="0.35">
      <c r="H6" s="31">
        <f>SUM(H4:H5)</f>
        <v>8800</v>
      </c>
      <c r="L6" s="46">
        <f>SUM(L4:L5)</f>
        <v>8400</v>
      </c>
      <c r="M6" s="53">
        <f>SUM(M4:M5)</f>
        <v>1680</v>
      </c>
    </row>
    <row r="8" spans="1:14" x14ac:dyDescent="0.3">
      <c r="A8" s="7"/>
      <c r="C8" s="7"/>
      <c r="D8" s="9"/>
      <c r="E8" s="8"/>
      <c r="F8" s="8"/>
      <c r="G8" s="9"/>
      <c r="I8"/>
      <c r="J8"/>
    </row>
    <row r="9" spans="1:14" ht="16.8" thickBot="1" x14ac:dyDescent="0.5">
      <c r="A9" s="2" t="s">
        <v>12</v>
      </c>
      <c r="B9" s="10" t="s">
        <v>1</v>
      </c>
      <c r="C9" s="10" t="s">
        <v>14</v>
      </c>
      <c r="D9" s="10" t="s">
        <v>18</v>
      </c>
      <c r="E9" s="10" t="s">
        <v>4</v>
      </c>
      <c r="F9" s="10" t="s">
        <v>2</v>
      </c>
      <c r="G9" s="11" t="s">
        <v>25</v>
      </c>
      <c r="H9" s="11" t="s">
        <v>3</v>
      </c>
      <c r="I9" s="11" t="s">
        <v>11</v>
      </c>
      <c r="J9" s="11" t="s">
        <v>13</v>
      </c>
      <c r="L9" s="10" t="s">
        <v>20</v>
      </c>
      <c r="M9" s="49">
        <v>0.2</v>
      </c>
    </row>
    <row r="10" spans="1:14" x14ac:dyDescent="0.3">
      <c r="A10" s="1" t="s">
        <v>6</v>
      </c>
      <c r="B10" s="23">
        <v>3</v>
      </c>
      <c r="C10" s="43">
        <v>0.5</v>
      </c>
      <c r="D10" s="24">
        <f>C10*F4</f>
        <v>40</v>
      </c>
      <c r="E10" s="25">
        <f>B10*D10</f>
        <v>120</v>
      </c>
      <c r="F10" s="43">
        <v>0.2</v>
      </c>
      <c r="G10" s="25">
        <f>E10*F10</f>
        <v>24</v>
      </c>
      <c r="H10" s="25">
        <f>E10-G10</f>
        <v>96</v>
      </c>
      <c r="I10" s="3">
        <v>40</v>
      </c>
      <c r="J10" s="29">
        <f>H10*I10</f>
        <v>3840</v>
      </c>
      <c r="L10" s="47">
        <f>H10*90</f>
        <v>8640</v>
      </c>
      <c r="M10" s="35">
        <f>L10*0.2</f>
        <v>1728</v>
      </c>
    </row>
    <row r="11" spans="1:14" ht="15" thickBot="1" x14ac:dyDescent="0.35">
      <c r="B11" s="14">
        <v>12</v>
      </c>
      <c r="C11" s="44">
        <v>0.5</v>
      </c>
      <c r="D11" s="26">
        <f>C11*F4</f>
        <v>40</v>
      </c>
      <c r="E11" s="26">
        <f>D11*B11</f>
        <v>480</v>
      </c>
      <c r="F11" s="44">
        <v>0.4</v>
      </c>
      <c r="G11" s="27">
        <f>F11*E11</f>
        <v>192</v>
      </c>
      <c r="H11" s="28">
        <f>E11-G11</f>
        <v>288</v>
      </c>
      <c r="I11" s="5">
        <v>40</v>
      </c>
      <c r="J11" s="30">
        <f>H11*I11</f>
        <v>11520</v>
      </c>
      <c r="L11" s="48">
        <f>H11*90</f>
        <v>25920</v>
      </c>
      <c r="M11" s="36">
        <f>L11*0.2</f>
        <v>5184</v>
      </c>
    </row>
    <row r="12" spans="1:14" ht="15" thickBot="1" x14ac:dyDescent="0.35">
      <c r="L12" s="34"/>
      <c r="N12" s="1"/>
    </row>
    <row r="13" spans="1:14" x14ac:dyDescent="0.3">
      <c r="B13" s="1" t="s">
        <v>22</v>
      </c>
      <c r="C13" s="1">
        <v>90</v>
      </c>
      <c r="I13" s="8" t="s">
        <v>16</v>
      </c>
      <c r="J13" s="35">
        <f>H6+J10</f>
        <v>12640</v>
      </c>
      <c r="L13" s="47">
        <f>L6+L10</f>
        <v>17040</v>
      </c>
      <c r="M13" s="35">
        <f>M6+M10</f>
        <v>3408</v>
      </c>
      <c r="N13" s="6"/>
    </row>
    <row r="14" spans="1:14" ht="15" thickBot="1" x14ac:dyDescent="0.35">
      <c r="I14" s="8" t="s">
        <v>17</v>
      </c>
      <c r="J14" s="36">
        <f>J11+H6</f>
        <v>20320</v>
      </c>
      <c r="L14" s="48">
        <f>L6+L11</f>
        <v>34320</v>
      </c>
      <c r="M14" s="36">
        <f>M6+M11</f>
        <v>6864</v>
      </c>
      <c r="N14" s="6"/>
    </row>
    <row r="16" spans="1:14" ht="15" thickBot="1" x14ac:dyDescent="0.35">
      <c r="L16" s="50" t="s">
        <v>26</v>
      </c>
    </row>
    <row r="17" spans="10:14" x14ac:dyDescent="0.3">
      <c r="J17" s="8"/>
      <c r="K17" s="8" t="s">
        <v>16</v>
      </c>
      <c r="L17" s="41">
        <v>5</v>
      </c>
      <c r="M17" s="35">
        <f>M13*$L$17</f>
        <v>17040</v>
      </c>
      <c r="N17" s="6"/>
    </row>
    <row r="18" spans="10:14" ht="15" thickBot="1" x14ac:dyDescent="0.35">
      <c r="K18" s="8" t="s">
        <v>17</v>
      </c>
      <c r="L18" s="42">
        <v>10</v>
      </c>
      <c r="M18" s="36">
        <f>M14*$L$18</f>
        <v>68640</v>
      </c>
      <c r="N18" s="6"/>
    </row>
  </sheetData>
  <pageMargins left="0.7" right="0.7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Consultant Calculator</vt:lpstr>
      <vt:lpstr>'Consultant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Nakagawa</dc:creator>
  <cp:lastModifiedBy>Greg Nakagawa</cp:lastModifiedBy>
  <cp:lastPrinted>2019-08-07T19:59:13Z</cp:lastPrinted>
  <dcterms:created xsi:type="dcterms:W3CDTF">2019-05-22T02:34:03Z</dcterms:created>
  <dcterms:modified xsi:type="dcterms:W3CDTF">2019-10-04T00:05:44Z</dcterms:modified>
</cp:coreProperties>
</file>